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Sheet1!$G$1:$G$19</definedName>
  </definedNames>
  <calcPr calcId="125725" calcMode="manual"/>
</workbook>
</file>

<file path=xl/calcChain.xml><?xml version="1.0" encoding="utf-8"?>
<calcChain xmlns="http://schemas.openxmlformats.org/spreadsheetml/2006/main">
  <c r="G19" i="1"/>
  <c r="A19"/>
  <c r="G18"/>
  <c r="A18"/>
  <c r="G17"/>
  <c r="E17"/>
  <c r="A17"/>
  <c r="G16"/>
  <c r="A16"/>
  <c r="G15"/>
  <c r="A15"/>
  <c r="G14"/>
  <c r="A14"/>
  <c r="G13"/>
  <c r="G12"/>
  <c r="A12"/>
  <c r="G11"/>
  <c r="A11"/>
  <c r="G10"/>
  <c r="G9"/>
  <c r="G8"/>
  <c r="A8"/>
  <c r="G7"/>
  <c r="A7"/>
  <c r="G6"/>
  <c r="A6"/>
  <c r="G5"/>
  <c r="A5"/>
  <c r="G4"/>
  <c r="A4"/>
  <c r="G3"/>
  <c r="E3"/>
  <c r="A3"/>
  <c r="G1"/>
  <c r="B1"/>
</calcChain>
</file>

<file path=xl/sharedStrings.xml><?xml version="1.0" encoding="utf-8"?>
<sst xmlns="http://schemas.openxmlformats.org/spreadsheetml/2006/main" count="59" uniqueCount="36">
  <si>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</si>
  <si>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</si>
  <si>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</si>
  <si>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</si>
  <si>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</si>
  <si>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</si>
  <si>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</si>
  <si>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</si>
  <si>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</si>
  <si>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YGLQ</t>
  </si>
  <si>
    <t>Down-and-Out Barrier Call Spread on ALSI</t>
  </si>
  <si>
    <t>YGRQ</t>
  </si>
  <si>
    <t>Strike Resetting Put on DTOP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</si>
  <si>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</si>
  <si>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</si>
  <si>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</si>
  <si>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</si>
  <si>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</si>
  <si>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</si>
  <si>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</si>
  <si>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</si>
  <si>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</si>
  <si>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</si>
  <si>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</si>
  <si>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</si>
  <si>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YFOQ</t>
  </si>
  <si>
    <t>YFDQ</t>
  </si>
  <si>
    <t>XW7Q</t>
  </si>
  <si>
    <t>Stike Resetting Put on DTOP Funded by Put</t>
  </si>
  <si>
    <t>YDAQ</t>
  </si>
  <si>
    <t>Down-and-Out Barrier Put Option on ALSI</t>
  </si>
  <si>
    <t>YFHQ</t>
  </si>
  <si>
    <t>Worst of Call</t>
  </si>
  <si>
    <t>YGMQ</t>
  </si>
  <si>
    <t>YFBQ</t>
  </si>
  <si>
    <t>YGSQ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</si>
</sst>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10" fontId="2" fillId="2" borderId="0" xfId="1" applyNumberFormat="1" applyFont="1" applyFill="1"/>
    <xf numFmtId="14" fontId="2" fillId="3" borderId="0" xfId="2" applyNumberFormat="1" applyFill="1"/>
    <xf numFmtId="0" fontId="2" fillId="4" borderId="0" xfId="2" applyFill="1"/>
    <xf numFmtId="0" fontId="3" fillId="5" borderId="1" xfId="2" applyFont="1" applyFill="1" applyBorder="1"/>
    <xf numFmtId="2" fontId="3" fillId="5" borderId="0" xfId="2" applyNumberFormat="1" applyFont="1" applyFill="1"/>
    <xf numFmtId="14" fontId="2" fillId="0" borderId="1" xfId="2" applyNumberFormat="1" applyFont="1" applyBorder="1"/>
    <xf numFmtId="0" fontId="2" fillId="0" borderId="1" xfId="2" applyFont="1" applyBorder="1"/>
    <xf numFmtId="2" fontId="2" fillId="0" borderId="0" xfId="2" applyNumberFormat="1"/>
    <xf numFmtId="0" fontId="2" fillId="0" borderId="1" xfId="2" applyBorder="1"/>
    <xf numFmtId="0" fontId="2" fillId="6" borderId="0" xfId="2" applyFill="1"/>
    <xf numFmtId="0" fontId="2" fillId="0" borderId="0" xfId="2"/>
    <xf numFmtId="14" fontId="2" fillId="0" borderId="1" xfId="2" applyNumberFormat="1" applyFont="1" applyFill="1" applyBorder="1"/>
    <xf numFmtId="0" fontId="2" fillId="0" borderId="1" xfId="2" applyFont="1" applyFill="1" applyBorder="1"/>
    <xf numFmtId="2" fontId="2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XW7Q</v>
          </cell>
          <cell r="E4" t="str">
            <v>Stike Resetting Put on DTOP</v>
          </cell>
          <cell r="F4">
            <v>41718</v>
          </cell>
          <cell r="G4">
            <v>120.59968362934788</v>
          </cell>
          <cell r="H4">
            <v>121.4786725054237</v>
          </cell>
          <cell r="I4">
            <v>106.68597361469449</v>
          </cell>
          <cell r="J4">
            <v>107.47948046685296</v>
          </cell>
          <cell r="K4">
            <v>-0.27147735014383628</v>
          </cell>
        </row>
        <row r="5">
          <cell r="D5" t="str">
            <v>YDAQ</v>
          </cell>
          <cell r="E5" t="str">
            <v>Down-and-Out Barrier Put Option on ALSI</v>
          </cell>
          <cell r="F5">
            <v>41718</v>
          </cell>
          <cell r="G5">
            <v>8.3007632187269085</v>
          </cell>
          <cell r="H5">
            <v>8.3612631994285564</v>
          </cell>
          <cell r="I5">
            <v>6.703843225426918</v>
          </cell>
          <cell r="J5">
            <v>6.7537049397173492</v>
          </cell>
          <cell r="K5">
            <v>-8.073757356740343E-3</v>
          </cell>
        </row>
        <row r="6">
          <cell r="D6" t="str">
            <v>YFDQ</v>
          </cell>
          <cell r="E6" t="str">
            <v>Floor Opti Spread</v>
          </cell>
          <cell r="F6">
            <v>41740</v>
          </cell>
          <cell r="G6">
            <v>2887.4054031047413</v>
          </cell>
          <cell r="H6">
            <v>2918.1761895707527</v>
          </cell>
          <cell r="I6">
            <v>2692.3098725481464</v>
          </cell>
          <cell r="J6">
            <v>2721.4078297994711</v>
          </cell>
          <cell r="K6">
            <v>2.8583846365112424</v>
          </cell>
        </row>
        <row r="7">
          <cell r="D7" t="str">
            <v>YFBQ</v>
          </cell>
          <cell r="E7" t="str">
            <v>Stike Resetting Put on DTOP</v>
          </cell>
          <cell r="F7">
            <v>41710</v>
          </cell>
          <cell r="G7">
            <v>63.521325145416455</v>
          </cell>
          <cell r="H7">
            <v>63.907572120077873</v>
          </cell>
          <cell r="I7">
            <v>54.375492812009057</v>
          </cell>
          <cell r="J7">
            <v>54.714217086123512</v>
          </cell>
          <cell r="K7">
            <v>-0.16955611497924392</v>
          </cell>
        </row>
        <row r="8">
          <cell r="D8" t="str">
            <v>YFHQ</v>
          </cell>
          <cell r="E8" t="str">
            <v>Worst Of Call on Basket</v>
          </cell>
          <cell r="F8">
            <v>41718</v>
          </cell>
          <cell r="G8">
            <v>13.383219007662506</v>
          </cell>
          <cell r="H8">
            <v>13.480762386548777</v>
          </cell>
          <cell r="I8">
            <v>15.304649296753956</v>
          </cell>
          <cell r="J8">
            <v>15.418481918563423</v>
          </cell>
          <cell r="K8">
            <v>2.6767287681028815</v>
          </cell>
        </row>
        <row r="9">
          <cell r="D9" t="str">
            <v>YFOQ</v>
          </cell>
          <cell r="E9" t="str">
            <v>Stike Resetting Put on DTOP</v>
          </cell>
          <cell r="F9">
            <v>41752</v>
          </cell>
          <cell r="G9">
            <v>169.30719197805834</v>
          </cell>
          <cell r="H9">
            <v>171.42786010096566</v>
          </cell>
          <cell r="I9">
            <v>156.11920837695226</v>
          </cell>
          <cell r="J9">
            <v>158.09839829411101</v>
          </cell>
          <cell r="K9">
            <v>-0.22058970099759156</v>
          </cell>
        </row>
        <row r="10">
          <cell r="D10" t="str">
            <v>YFSQ</v>
          </cell>
          <cell r="E10" t="str">
            <v>Stike Resetting Put on DTOP</v>
          </cell>
          <cell r="F10">
            <v>41800</v>
          </cell>
          <cell r="G10">
            <v>286.49342256269927</v>
          </cell>
          <cell r="H10">
            <v>292.14198087502922</v>
          </cell>
          <cell r="I10">
            <v>286.53666002294511</v>
          </cell>
          <cell r="J10">
            <v>292.22965496896217</v>
          </cell>
          <cell r="K10">
            <v>-0.2123441295461635</v>
          </cell>
        </row>
        <row r="11">
          <cell r="D11" t="str">
            <v>YFTQ</v>
          </cell>
          <cell r="E11" t="str">
            <v>Up-and-In Barrier Call Option on BIL</v>
          </cell>
          <cell r="F11">
            <v>41809</v>
          </cell>
          <cell r="G11">
            <v>2.4979473568316877</v>
          </cell>
          <cell r="H11">
            <v>2.5521769959007523</v>
          </cell>
          <cell r="I11">
            <v>2.6667704746369623</v>
          </cell>
          <cell r="J11">
            <v>2.7250832322507512</v>
          </cell>
          <cell r="K11">
            <v>0.12494531781200348</v>
          </cell>
        </row>
        <row r="12">
          <cell r="D12" t="str">
            <v>YGGQ</v>
          </cell>
          <cell r="E12" t="str">
            <v>Down-and-In Barrier Put Option on LON</v>
          </cell>
          <cell r="F12">
            <v>41809</v>
          </cell>
          <cell r="G12">
            <v>1.3414880672102392E-4</v>
          </cell>
          <cell r="H12">
            <v>1.3706113445688701E-4</v>
          </cell>
          <cell r="I12">
            <v>7.5973534581441626E-5</v>
          </cell>
          <cell r="J12">
            <v>7.7634804776700368E-5</v>
          </cell>
          <cell r="K12">
            <v>-5.7376079020652632E-5</v>
          </cell>
        </row>
        <row r="13">
          <cell r="D13" t="str">
            <v>YGJQ</v>
          </cell>
          <cell r="E13" t="str">
            <v>Ladder Reset Put on DTOP</v>
          </cell>
          <cell r="F13">
            <v>41842</v>
          </cell>
          <cell r="G13">
            <v>222.47961608957706</v>
          </cell>
          <cell r="H13">
            <v>228.53699068760824</v>
          </cell>
          <cell r="I13">
            <v>218.25875419607206</v>
          </cell>
          <cell r="J13">
            <v>224.23602444053256</v>
          </cell>
          <cell r="K13">
            <v>-8.8080291857440041E-2</v>
          </cell>
        </row>
        <row r="14">
          <cell r="D14" t="str">
            <v>YGKQ</v>
          </cell>
          <cell r="E14" t="str">
            <v>Up-and-In Barrier Call Option on SAB</v>
          </cell>
          <cell r="F14">
            <v>41809</v>
          </cell>
          <cell r="G14">
            <v>1.397603269168048</v>
          </cell>
          <cell r="H14">
            <v>1.4279447896334192</v>
          </cell>
          <cell r="I14">
            <v>2.5496590920959505</v>
          </cell>
          <cell r="J14">
            <v>2.6054110415228782</v>
          </cell>
          <cell r="K14">
            <v>6.0226399448943382E-2</v>
          </cell>
        </row>
        <row r="15">
          <cell r="D15" t="str">
            <v>YGLQ</v>
          </cell>
          <cell r="E15" t="str">
            <v>Down-and-Out Barrier Call Spread on ALSI</v>
          </cell>
          <cell r="F15">
            <v>41900</v>
          </cell>
          <cell r="G15">
            <v>-614.24809236317878</v>
          </cell>
          <cell r="H15">
            <v>-637.12246258537857</v>
          </cell>
          <cell r="I15">
            <v>-848.29374524547893</v>
          </cell>
          <cell r="J15">
            <v>-880.0231686137929</v>
          </cell>
          <cell r="K15">
            <v>-0.75178224816656813</v>
          </cell>
        </row>
        <row r="16">
          <cell r="D16" t="str">
            <v>YGMQ</v>
          </cell>
          <cell r="E16" t="str">
            <v>Down-and-Out Barrier Put Option on ALSI</v>
          </cell>
          <cell r="F16">
            <v>41718</v>
          </cell>
          <cell r="G16">
            <v>262.31240304831761</v>
          </cell>
          <cell r="H16">
            <v>264.22426282603334</v>
          </cell>
          <cell r="I16">
            <v>255.92894874053934</v>
          </cell>
          <cell r="J16">
            <v>257.83249208003002</v>
          </cell>
          <cell r="K16">
            <v>-2.5170637601695585E-2</v>
          </cell>
        </row>
        <row r="17">
          <cell r="D17" t="str">
            <v>YGOQ</v>
          </cell>
          <cell r="E17" t="str">
            <v>Floor Opti Spread</v>
          </cell>
          <cell r="F17">
            <v>41809</v>
          </cell>
          <cell r="G17">
            <v>1440.0820773662404</v>
          </cell>
          <cell r="H17">
            <v>1471.3457991864045</v>
          </cell>
          <cell r="I17">
            <v>1310.2646260382235</v>
          </cell>
          <cell r="J17">
            <v>1338.9154395502076</v>
          </cell>
          <cell r="K17">
            <v>30.320757041886409</v>
          </cell>
        </row>
        <row r="18">
          <cell r="D18" t="str">
            <v>YGPQ</v>
          </cell>
          <cell r="E18" t="str">
            <v>Floor Opti Spread</v>
          </cell>
          <cell r="F18">
            <v>41809</v>
          </cell>
          <cell r="G18">
            <v>1802.0722250675415</v>
          </cell>
          <cell r="H18">
            <v>1841.1946373451767</v>
          </cell>
          <cell r="I18">
            <v>1641.1377934109121</v>
          </cell>
          <cell r="J18">
            <v>1677.0236228319936</v>
          </cell>
          <cell r="K18">
            <v>32.023984973876608</v>
          </cell>
        </row>
        <row r="19">
          <cell r="D19" t="str">
            <v>YGRQ</v>
          </cell>
          <cell r="E19" t="str">
            <v>Ladder Reset Put on DTOP</v>
          </cell>
          <cell r="F19">
            <v>41884</v>
          </cell>
          <cell r="G19">
            <v>238.34128952744067</v>
          </cell>
          <cell r="H19">
            <v>246.54873635329494</v>
          </cell>
          <cell r="I19">
            <v>227.13351710287958</v>
          </cell>
          <cell r="J19">
            <v>234.99201782988172</v>
          </cell>
          <cell r="K19">
            <v>-0.15263779364764513</v>
          </cell>
        </row>
        <row r="20">
          <cell r="D20" t="str">
            <v>YGSQ</v>
          </cell>
          <cell r="E20" t="str">
            <v>Ladder Reset Put on DTOP</v>
          </cell>
          <cell r="F20">
            <v>41927</v>
          </cell>
          <cell r="G20">
            <v>288.55079014394721</v>
          </cell>
          <cell r="H20">
            <v>301.56696442771533</v>
          </cell>
          <cell r="I20">
            <v>285.71583899946205</v>
          </cell>
          <cell r="J20">
            <v>298.74441738990566</v>
          </cell>
          <cell r="K20">
            <v>-0.10331511677287669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7Q"/>
      <sheetName val="XW7Q (2)"/>
      <sheetName val="YDAQ"/>
      <sheetName val="YBLQ"/>
      <sheetName val="YFBQ"/>
      <sheetName val="YFSQ"/>
      <sheetName val="YFOQ"/>
      <sheetName val="YFTQ"/>
      <sheetName val="YGGQ"/>
      <sheetName val="YGJQ"/>
      <sheetName val="YGKQ"/>
      <sheetName val="YGLQ"/>
      <sheetName val="YGMQ"/>
      <sheetName val="YGRQ"/>
      <sheetName val="YGSQ"/>
      <sheetName val="Tepmlate"/>
      <sheetName val="IMR_ALL"/>
      <sheetName val="YFHQ"/>
      <sheetName val="YFDQ"/>
      <sheetName val="YGOQ"/>
      <sheetName val="YGP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B1">
            <v>41309</v>
          </cell>
        </row>
      </sheetData>
      <sheetData sheetId="51"/>
      <sheetData sheetId="52">
        <row r="1">
          <cell r="B1">
            <v>41401</v>
          </cell>
        </row>
      </sheetData>
      <sheetData sheetId="53"/>
      <sheetData sheetId="54">
        <row r="1">
          <cell r="B1">
            <v>41473</v>
          </cell>
        </row>
      </sheetData>
      <sheetData sheetId="55">
        <row r="1">
          <cell r="B1">
            <v>41669</v>
          </cell>
        </row>
      </sheetData>
      <sheetData sheetId="56">
        <row r="1">
          <cell r="B1">
            <v>41501</v>
          </cell>
        </row>
      </sheetData>
      <sheetData sheetId="57">
        <row r="1">
          <cell r="B1">
            <v>41533</v>
          </cell>
        </row>
      </sheetData>
      <sheetData sheetId="58">
        <row r="1">
          <cell r="B1">
            <v>41565</v>
          </cell>
        </row>
      </sheetData>
      <sheetData sheetId="59">
        <row r="1">
          <cell r="B1">
            <v>41576</v>
          </cell>
        </row>
      </sheetData>
      <sheetData sheetId="60">
        <row r="1">
          <cell r="B1">
            <v>41599</v>
          </cell>
        </row>
      </sheetData>
      <sheetData sheetId="61">
        <row r="1">
          <cell r="B1">
            <v>41606</v>
          </cell>
        </row>
        <row r="3">
          <cell r="B3">
            <v>41900</v>
          </cell>
        </row>
      </sheetData>
      <sheetData sheetId="62">
        <row r="1">
          <cell r="B1">
            <v>41607</v>
          </cell>
        </row>
        <row r="3">
          <cell r="B3">
            <v>41718</v>
          </cell>
        </row>
      </sheetData>
      <sheetData sheetId="63">
        <row r="1">
          <cell r="B1">
            <v>41621</v>
          </cell>
        </row>
      </sheetData>
      <sheetData sheetId="64">
        <row r="1">
          <cell r="B1">
            <v>41659</v>
          </cell>
        </row>
      </sheetData>
      <sheetData sheetId="65"/>
      <sheetData sheetId="66"/>
      <sheetData sheetId="67">
        <row r="1">
          <cell r="B1">
            <v>41542</v>
          </cell>
        </row>
      </sheetData>
      <sheetData sheetId="68">
        <row r="1">
          <cell r="B1">
            <v>41467</v>
          </cell>
        </row>
      </sheetData>
      <sheetData sheetId="69">
        <row r="1">
          <cell r="B1">
            <v>41610</v>
          </cell>
        </row>
      </sheetData>
      <sheetData sheetId="70">
        <row r="1">
          <cell r="B1">
            <v>41611</v>
          </cell>
        </row>
      </sheetData>
      <sheetData sheetId="71"/>
      <sheetData sheetId="72"/>
      <sheetData sheetId="73"/>
      <sheetData sheetId="74"/>
      <sheetData sheetId="75"/>
      <sheetData sheetId="76">
        <row r="4">
          <cell r="A4" t="str">
            <v>XW7Q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C1" sqref="C1"/>
    </sheetView>
  </sheetViews>
  <sheetFormatPr defaultRowHeight="12.75"/>
  <sheetData>
    <row r="1" spans="1:7">
      <c r="A1" s="1" t="s">
        <v>0</v>
      </c>
      <c r="B1" s="2">
        <f ca="1">TODAY()</f>
        <v>41670</v>
      </c>
      <c r="C1" s="3"/>
      <c r="D1" s="3"/>
      <c r="E1" s="1"/>
      <c r="F1" s="1"/>
      <c r="G1" s="1" t="str">
        <f>IF(ISNUMBER(VLOOKUP(C1,'[1]Local Vol'!$D$4:$H$71,8,FALSE)),VLOOKUP(C1,'[1]Local Vol'!$D$4:$H$71,8,FALSE),"")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t="shared" ref="A3:A8" ca="1" si="0">TODAY()</f>
        <v>41670</v>
      </c>
      <c r="B3" s="7" t="s">
        <v>8</v>
      </c>
      <c r="C3" s="7" t="s">
        <v>9</v>
      </c>
      <c r="D3" s="7" t="s">
        <v>10</v>
      </c>
      <c r="E3" s="6">
        <f>[2]YGLQ!$B$3</f>
        <v>41900</v>
      </c>
      <c r="F3" s="8">
        <v>-614.24809236317878</v>
      </c>
      <c r="G3" s="1">
        <f>IF(ISNUMBER(VLOOKUP(C3,'[1]Local Vol'!$D$3:$K$200,8,FALSE)),VLOOKUP(C3,'[1]Local Vol'!$D$4:$K$200,8,FALSE),"")</f>
        <v>-0.75178224816656813</v>
      </c>
    </row>
    <row r="4" spans="1:7">
      <c r="A4" s="6">
        <f t="shared" ca="1" si="0"/>
        <v>41670</v>
      </c>
      <c r="B4" s="9" t="s">
        <v>8</v>
      </c>
      <c r="C4" s="9" t="s">
        <v>11</v>
      </c>
      <c r="D4" s="7" t="s">
        <v>12</v>
      </c>
      <c r="E4" s="6">
        <v>41884</v>
      </c>
      <c r="F4" s="8">
        <v>238.34128952744067</v>
      </c>
      <c r="G4" s="10">
        <f>IF(ISNUMBER(VLOOKUP(C4,'[1]Local Vol'!$D$3:$K$200,8,FALSE)),VLOOKUP(C4,'[1]Local Vol'!$D$4:$K$200,8,FALSE),"")</f>
        <v>-0.15263779364764513</v>
      </c>
    </row>
    <row r="5" spans="1:7">
      <c r="A5" s="6">
        <f t="shared" ca="1" si="0"/>
        <v>41670</v>
      </c>
      <c r="B5" s="9" t="s">
        <v>8</v>
      </c>
      <c r="C5" s="9" t="s">
        <v>13</v>
      </c>
      <c r="D5" s="7" t="s">
        <v>12</v>
      </c>
      <c r="E5" s="6">
        <v>41842</v>
      </c>
      <c r="F5" s="8">
        <v>222.47961608957706</v>
      </c>
      <c r="G5" s="10">
        <f>IF(ISNUMBER(VLOOKUP(C5,'[1]Local Vol'!$D$3:$K$200,8,FALSE)),VLOOKUP(C5,'[1]Local Vol'!$D$4:$K$200,8,FALSE),"")</f>
        <v>-8.8080291857440041E-2</v>
      </c>
    </row>
    <row r="6" spans="1:7">
      <c r="A6" s="6">
        <f t="shared" ca="1" si="0"/>
        <v>41670</v>
      </c>
      <c r="B6" s="7" t="s">
        <v>8</v>
      </c>
      <c r="C6" s="7" t="s">
        <v>14</v>
      </c>
      <c r="D6" s="7" t="s">
        <v>15</v>
      </c>
      <c r="E6" s="6">
        <v>41809</v>
      </c>
      <c r="F6" s="8">
        <v>2.4979473568316877</v>
      </c>
      <c r="G6" s="1">
        <f>IF(ISNUMBER(VLOOKUP(C6,'[1]Local Vol'!$D$3:$K$200,8,FALSE)),VLOOKUP(C6,'[1]Local Vol'!$D$4:$K$200,8,FALSE),"")</f>
        <v>0.12494531781200348</v>
      </c>
    </row>
    <row r="7" spans="1:7">
      <c r="A7" s="6">
        <f t="shared" ca="1" si="0"/>
        <v>41670</v>
      </c>
      <c r="B7" s="9" t="s">
        <v>8</v>
      </c>
      <c r="C7" s="9" t="s">
        <v>16</v>
      </c>
      <c r="D7" s="9" t="s">
        <v>17</v>
      </c>
      <c r="E7" s="6">
        <v>41809</v>
      </c>
      <c r="F7" s="11">
        <v>1.3414880672102392E-4</v>
      </c>
      <c r="G7" s="10">
        <f>IF(ISNUMBER(VLOOKUP(C7,'[1]Local Vol'!$D$3:$K$200,8,FALSE)),VLOOKUP(C7,'[1]Local Vol'!$D$4:$K$200,8,FALSE),"")</f>
        <v>-5.7376079020652632E-5</v>
      </c>
    </row>
    <row r="8" spans="1:7">
      <c r="A8" s="6">
        <f t="shared" ca="1" si="0"/>
        <v>41670</v>
      </c>
      <c r="B8" s="7" t="s">
        <v>8</v>
      </c>
      <c r="C8" s="7" t="s">
        <v>18</v>
      </c>
      <c r="D8" s="7" t="s">
        <v>19</v>
      </c>
      <c r="E8" s="6">
        <v>41809</v>
      </c>
      <c r="F8" s="8">
        <v>1.397603269168048</v>
      </c>
      <c r="G8" s="1">
        <f>IF(ISNUMBER(VLOOKUP(C8,'[1]Local Vol'!$D$3:$K$200,8,FALSE)),VLOOKUP(C8,'[1]Local Vol'!$D$4:$K$200,8,FALSE),"")</f>
        <v>6.0226399448943382E-2</v>
      </c>
    </row>
    <row r="9" spans="1:7">
      <c r="A9" s="12">
        <v>41326</v>
      </c>
      <c r="B9" s="13" t="s">
        <v>8</v>
      </c>
      <c r="C9" s="13" t="s">
        <v>20</v>
      </c>
      <c r="D9" s="13" t="s">
        <v>21</v>
      </c>
      <c r="E9" s="12">
        <v>41809</v>
      </c>
      <c r="F9" s="14">
        <v>1440.0820773662404</v>
      </c>
      <c r="G9" s="1">
        <f>IF(ISNUMBER(VLOOKUP(C9,'[1]Local Vol'!$D$3:$K$200,8,FALSE)),VLOOKUP(C9,'[1]Local Vol'!$D$4:$K$200,8,FALSE),"")</f>
        <v>30.320757041886409</v>
      </c>
    </row>
    <row r="10" spans="1:7">
      <c r="A10" s="12">
        <v>41326</v>
      </c>
      <c r="B10" s="13" t="s">
        <v>8</v>
      </c>
      <c r="C10" s="13" t="s">
        <v>22</v>
      </c>
      <c r="D10" s="13" t="s">
        <v>21</v>
      </c>
      <c r="E10" s="12">
        <v>41809</v>
      </c>
      <c r="F10" s="14">
        <v>1802.0722250675415</v>
      </c>
      <c r="G10" s="1">
        <f>IF(ISNUMBER(VLOOKUP(C10,'[1]Local Vol'!$D$3:$K$200,8,FALSE)),VLOOKUP(C10,'[1]Local Vol'!$D$4:$K$200,8,FALSE),"")</f>
        <v>32.023984973876608</v>
      </c>
    </row>
    <row r="11" spans="1:7">
      <c r="A11" s="6">
        <f ca="1">TODAY()</f>
        <v>41670</v>
      </c>
      <c r="B11" s="7" t="s">
        <v>8</v>
      </c>
      <c r="C11" s="7" t="s">
        <v>23</v>
      </c>
      <c r="D11" s="7" t="s">
        <v>24</v>
      </c>
      <c r="E11" s="6">
        <v>41800</v>
      </c>
      <c r="F11" s="8">
        <v>286.49342256269927</v>
      </c>
      <c r="G11" s="1">
        <f>IF(ISNUMBER(VLOOKUP(C11,'[1]Local Vol'!$D$3:$K$200,8,FALSE)),VLOOKUP(C11,'[1]Local Vol'!$D$4:$K$200,8,FALSE),"")</f>
        <v>-0.2123441295461635</v>
      </c>
    </row>
    <row r="12" spans="1:7">
      <c r="A12" s="6">
        <f ca="1">TODAY()</f>
        <v>41670</v>
      </c>
      <c r="B12" s="7" t="s">
        <v>8</v>
      </c>
      <c r="C12" s="7" t="s">
        <v>25</v>
      </c>
      <c r="D12" s="7" t="s">
        <v>24</v>
      </c>
      <c r="E12" s="6">
        <v>41752</v>
      </c>
      <c r="F12" s="8">
        <v>169.30719197805834</v>
      </c>
      <c r="G12" s="1">
        <f>IF(ISNUMBER(VLOOKUP(C12,'[1]Local Vol'!$D$3:$K$200,8,FALSE)),VLOOKUP(C12,'[1]Local Vol'!$D$4:$K$200,8,FALSE),"")</f>
        <v>-0.22058970099759156</v>
      </c>
    </row>
    <row r="13" spans="1:7">
      <c r="A13" s="6">
        <v>41326</v>
      </c>
      <c r="B13" s="7" t="s">
        <v>8</v>
      </c>
      <c r="C13" s="7" t="s">
        <v>26</v>
      </c>
      <c r="D13" s="7" t="s">
        <v>21</v>
      </c>
      <c r="E13" s="6">
        <v>41740</v>
      </c>
      <c r="F13" s="8">
        <v>2887.4054031047413</v>
      </c>
      <c r="G13" s="1">
        <f>[3]Summary!$J$5</f>
        <v>4.26542903454674E-4</v>
      </c>
    </row>
    <row r="14" spans="1:7">
      <c r="A14" s="6">
        <f t="shared" ref="A14:A19" ca="1" si="1">TODAY()</f>
        <v>41670</v>
      </c>
      <c r="B14" s="7" t="s">
        <v>8</v>
      </c>
      <c r="C14" s="7" t="s">
        <v>27</v>
      </c>
      <c r="D14" s="7" t="s">
        <v>28</v>
      </c>
      <c r="E14" s="6">
        <v>41718</v>
      </c>
      <c r="F14" s="8">
        <v>120.59968362934788</v>
      </c>
      <c r="G14" s="1">
        <f>IF(ISNUMBER(VLOOKUP(C14,'[1]Local Vol'!$D$3:$K$200,8,FALSE)),VLOOKUP(C14,'[1]Local Vol'!$D$4:$K$200,8,FALSE),"")</f>
        <v>-0.27147735014383628</v>
      </c>
    </row>
    <row r="15" spans="1:7">
      <c r="A15" s="6">
        <f t="shared" ca="1" si="1"/>
        <v>41670</v>
      </c>
      <c r="B15" s="7" t="s">
        <v>8</v>
      </c>
      <c r="C15" s="7" t="s">
        <v>29</v>
      </c>
      <c r="D15" s="7" t="s">
        <v>30</v>
      </c>
      <c r="E15" s="6">
        <v>41718</v>
      </c>
      <c r="F15" s="8">
        <v>8.3007632187269085</v>
      </c>
      <c r="G15" s="1">
        <f>IF(ISNUMBER(VLOOKUP(C15,'[1]Local Vol'!$D$3:$K$200,8,FALSE)),VLOOKUP(C15,'[1]Local Vol'!$D$4:$K$200,8,FALSE),"")</f>
        <v>-8.073757356740343E-3</v>
      </c>
    </row>
    <row r="16" spans="1:7">
      <c r="A16" s="6">
        <f t="shared" ca="1" si="1"/>
        <v>41670</v>
      </c>
      <c r="B16" s="7" t="s">
        <v>8</v>
      </c>
      <c r="C16" s="7" t="s">
        <v>31</v>
      </c>
      <c r="D16" s="7" t="s">
        <v>32</v>
      </c>
      <c r="E16" s="6">
        <v>41718</v>
      </c>
      <c r="F16" s="8">
        <v>13.383219007662506</v>
      </c>
      <c r="G16" s="1">
        <f>IF(ISNUMBER(VLOOKUP(C16,'[1]Local Vol'!$D$3:$K$200,8,FALSE)),VLOOKUP(C16,'[1]Local Vol'!$D$4:$K$200,8,FALSE),"")</f>
        <v>2.6767287681028815</v>
      </c>
    </row>
    <row r="17" spans="1:7">
      <c r="A17" s="6">
        <f t="shared" ca="1" si="1"/>
        <v>41670</v>
      </c>
      <c r="B17" s="7" t="s">
        <v>8</v>
      </c>
      <c r="C17" s="7" t="s">
        <v>33</v>
      </c>
      <c r="D17" s="7" t="s">
        <v>30</v>
      </c>
      <c r="E17" s="6">
        <f>[2]YGMQ!$B$3</f>
        <v>41718</v>
      </c>
      <c r="F17" s="8">
        <v>262.31240304831761</v>
      </c>
      <c r="G17" s="1">
        <f>IF(ISNUMBER(VLOOKUP(C17,'[1]Local Vol'!$D$3:$K$200,8,FALSE)),VLOOKUP(C17,'[1]Local Vol'!$D$4:$K$200,8,FALSE),"")</f>
        <v>-2.5170637601695585E-2</v>
      </c>
    </row>
    <row r="18" spans="1:7">
      <c r="A18" s="6">
        <f t="shared" ca="1" si="1"/>
        <v>41670</v>
      </c>
      <c r="B18" s="7" t="s">
        <v>8</v>
      </c>
      <c r="C18" s="7" t="s">
        <v>34</v>
      </c>
      <c r="D18" s="7" t="s">
        <v>24</v>
      </c>
      <c r="E18" s="6">
        <v>41710</v>
      </c>
      <c r="F18" s="8">
        <v>63.521325145416455</v>
      </c>
      <c r="G18" s="1">
        <f>IF(ISNUMBER(VLOOKUP(C18,'[1]Local Vol'!$D$3:$K$200,8,FALSE)),VLOOKUP(C18,'[1]Local Vol'!$D$4:$K$200,8,FALSE),"")</f>
        <v>-0.16955611497924392</v>
      </c>
    </row>
    <row r="19" spans="1:7">
      <c r="A19" s="6">
        <f t="shared" ca="1" si="1"/>
        <v>41670</v>
      </c>
      <c r="B19" s="7" t="s">
        <v>8</v>
      </c>
      <c r="C19" s="7" t="s">
        <v>35</v>
      </c>
      <c r="D19" s="7" t="s">
        <v>12</v>
      </c>
      <c r="E19" s="6">
        <v>41927</v>
      </c>
      <c r="F19" s="8">
        <v>288.55079014394721</v>
      </c>
      <c r="G19" s="1">
        <f>IF(ISNUMBER(VLOOKUP(C19,'[1]Local Vol'!$D$3:$K$200,8,FALSE)),VLOOKUP(C19,'[1]Local Vol'!$D$4:$K$200,8,FALSE),"")</f>
        <v>-0.10331511677287669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2014-01-31T06:44:00Z</dcterms:created>
  <dcterms:modified xsi:type="dcterms:W3CDTF">2014-01-31T06:59:29Z</dcterms:modified>
</cp:coreProperties>
</file>